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Ivica\Desktop\FI2024DVPALČIČ\"/>
    </mc:Choice>
  </mc:AlternateContent>
  <xr:revisionPtr revIDLastSave="0" documentId="13_ncr:1_{263308E1-D99B-4BA7-B542-353287BB439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<sst xmlns="http://schemas.openxmlformats.org/spreadsheetml/2006/main" count="4357" uniqueCount="3422">
  <si>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</si>
  <si>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</si>
  <si>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</si>
  <si>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</si>
  <si>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</si>
  <si>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</si>
  <si>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</si>
  <si>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</si>
  <si>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</si>
  <si>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</si>
  <si>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</si>
  <si>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</si>
  <si>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</si>
  <si>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</si>
  <si>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</si>
  <si>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</si>
  <si>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</si>
  <si>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</si>
  <si>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</si>
  <si>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</si>
  <si>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</si>
  <si>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</si>
  <si>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</si>
  <si>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</si>
  <si>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</si>
  <si>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</si>
  <si>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</si>
  <si>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</si>
  <si>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</si>
  <si>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</si>
  <si>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</si>
  <si>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PALČIČ</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</si>
  <si>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</si>
  <si>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</si>
  <si>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</si>
  <si>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</si>
  <si>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</si>
  <si>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</si>
  <si>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</si>
  <si>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</si>
  <si>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</si>
  <si>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</si>
  <si>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</si>
  <si>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</si>
  <si>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</si>
  <si>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</si>
  <si>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</si>
  <si>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</si>
  <si>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</si>
  <si>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32922 - DJEČJI VRTIĆ PALČIČ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</si>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</sst>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65401.86</v>
      </c>
      <c r="D2" s="6">
        <f>'PR-RAS'!E6</f>
        <v>111826.79</v>
      </c>
      <c r="E2" s="6">
        <v>0</v>
      </c>
      <c r="F2" s="6">
        <v>0</v>
      </c>
      <c r="G2" s="7">
        <f t="shared" ref="G2:G264" si="0">(B2/1000)*(C2*1+D2*2)</f>
        <v>289.05544000000003</v>
      </c>
      <c r="H2" s="7">
        <f t="shared" ref="H2:H264" si="1">ABS(C2-ROUND(C2,0))+ABS(D2-ROUND(D2,0))</f>
        <v>0.35000000000582077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v>
      </c>
      <c r="D78" s="1">
        <f>'PR-RAS'!E82</f>
        <v>0</v>
      </c>
      <c r="E78" s="1">
        <v>0</v>
      </c>
      <c r="F78" s="1">
        <v>0</v>
      </c>
      <c r="G78" s="2">
        <f t="shared" si="0"/>
        <v>6.1600000000000002E-2</v>
      </c>
      <c r="H78" s="2">
        <f t="shared" si="1"/>
        <v>0.19999999999999996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v>
      </c>
      <c r="D79" s="1">
        <f>'PR-RAS'!E83</f>
        <v>0</v>
      </c>
      <c r="E79" s="1">
        <v>0</v>
      </c>
      <c r="F79" s="1">
        <v>0</v>
      </c>
      <c r="G79" s="2">
        <f t="shared" si="0"/>
        <v>6.2400000000000004E-2</v>
      </c>
      <c r="H79" s="2">
        <f t="shared" si="1"/>
        <v>0.19999999999999996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v>
      </c>
      <c r="D81" s="1">
        <f>'PR-RAS'!E85</f>
        <v>0</v>
      </c>
      <c r="E81" s="1">
        <v>0</v>
      </c>
      <c r="F81" s="1">
        <v>0</v>
      </c>
      <c r="G81" s="2">
        <f t="shared" si="0"/>
        <v>6.4000000000000001E-2</v>
      </c>
      <c r="H81" s="2">
        <f t="shared" si="1"/>
        <v>0.19999999999999996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18601.060000000001</v>
      </c>
      <c r="D102" s="1">
        <f>'PR-RAS'!E106</f>
        <v>21875.03</v>
      </c>
      <c r="E102" s="1">
        <v>0</v>
      </c>
      <c r="F102" s="1">
        <v>0</v>
      </c>
      <c r="G102" s="2">
        <f t="shared" si="0"/>
        <v>6297.4631200000003</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18601.060000000001</v>
      </c>
      <c r="D108" s="1">
        <f>'PR-RAS'!E112</f>
        <v>21875.03</v>
      </c>
      <c r="E108" s="1">
        <v>0</v>
      </c>
      <c r="F108" s="1">
        <v>0</v>
      </c>
      <c r="G108" s="2">
        <f t="shared" si="0"/>
        <v>6671.5698399999992</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18601.060000000001</v>
      </c>
      <c r="D113" s="1">
        <f>'PR-RAS'!E117</f>
        <v>21875.03</v>
      </c>
      <c r="E113" s="1">
        <v>0</v>
      </c>
      <c r="F113" s="1">
        <v>0</v>
      </c>
      <c r="G113" s="2">
        <f t="shared" si="0"/>
        <v>6983.3254399999996</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46800</v>
      </c>
      <c r="D129" s="1">
        <f>'PR-RAS'!E133</f>
        <v>89951.76</v>
      </c>
      <c r="E129" s="1">
        <v>0</v>
      </c>
      <c r="F129" s="1">
        <v>0</v>
      </c>
      <c r="G129" s="2">
        <f t="shared" si="0"/>
        <v>29018.05056</v>
      </c>
      <c r="H129" s="2">
        <f t="shared" si="1"/>
        <v>0.24000000000523869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46800</v>
      </c>
      <c r="D130" s="1">
        <f>'PR-RAS'!E134</f>
        <v>89951.76</v>
      </c>
      <c r="E130" s="1">
        <v>0</v>
      </c>
      <c r="F130" s="1">
        <v>0</v>
      </c>
      <c r="G130" s="2">
        <f t="shared" si="0"/>
        <v>29244.754079999999</v>
      </c>
      <c r="H130" s="2">
        <f t="shared" si="1"/>
        <v>0.24000000000523869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46800</v>
      </c>
      <c r="D131" s="1">
        <f>'PR-RAS'!E135</f>
        <v>89951.76</v>
      </c>
      <c r="E131" s="1">
        <v>0</v>
      </c>
      <c r="F131" s="1">
        <v>0</v>
      </c>
      <c r="G131" s="2">
        <f t="shared" si="0"/>
        <v>29471.457599999998</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74972.479999999996</v>
      </c>
      <c r="D147" s="1">
        <f>'PR-RAS'!E151</f>
        <v>100938.51</v>
      </c>
      <c r="E147" s="1">
        <v>0</v>
      </c>
      <c r="F147" s="1">
        <v>0</v>
      </c>
      <c r="G147" s="2">
        <f t="shared" si="0"/>
        <v>40420.026999999995</v>
      </c>
      <c r="H147" s="2">
        <f t="shared" si="1"/>
        <v>0.97000000000116415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57537.65</v>
      </c>
      <c r="D148" s="1">
        <f>'PR-RAS'!E152</f>
        <v>79081.149999999994</v>
      </c>
      <c r="E148" s="1">
        <v>0</v>
      </c>
      <c r="F148" s="1">
        <v>0</v>
      </c>
      <c r="G148" s="2">
        <f t="shared" si="0"/>
        <v>31707.892649999994</v>
      </c>
      <c r="H148" s="2">
        <f t="shared" si="1"/>
        <v>0.49999999999272404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49657.79</v>
      </c>
      <c r="D149" s="1">
        <f>'PR-RAS'!E153</f>
        <v>66313.87</v>
      </c>
      <c r="E149" s="1">
        <v>0</v>
      </c>
      <c r="F149" s="1">
        <v>0</v>
      </c>
      <c r="G149" s="2">
        <f t="shared" si="0"/>
        <v>26978.258439999998</v>
      </c>
      <c r="H149" s="2">
        <f t="shared" si="1"/>
        <v>0.3400000000037835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49657.79</v>
      </c>
      <c r="D150" s="1">
        <f>'PR-RAS'!E154</f>
        <v>66313.87</v>
      </c>
      <c r="E150" s="1">
        <v>0</v>
      </c>
      <c r="F150" s="1">
        <v>0</v>
      </c>
      <c r="G150" s="2">
        <f t="shared" si="0"/>
        <v>27160.543969999999</v>
      </c>
      <c r="H150" s="2">
        <f t="shared" si="1"/>
        <v>0.3400000000037835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3673.08</v>
      </c>
      <c r="E154" s="1">
        <v>0</v>
      </c>
      <c r="F154" s="1">
        <v>0</v>
      </c>
      <c r="G154" s="2">
        <f t="shared" si="0"/>
        <v>1123.9624799999999</v>
      </c>
      <c r="H154" s="2">
        <f t="shared" si="1"/>
        <v>7.999999999992724E-2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7879.86</v>
      </c>
      <c r="D155" s="1">
        <f>'PR-RAS'!E159</f>
        <v>9094.2000000000007</v>
      </c>
      <c r="E155" s="1">
        <v>0</v>
      </c>
      <c r="F155" s="1">
        <v>0</v>
      </c>
      <c r="G155" s="2">
        <f t="shared" si="0"/>
        <v>4014.5120400000001</v>
      </c>
      <c r="H155" s="2">
        <f t="shared" si="1"/>
        <v>0.34000000000105501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7879.86</v>
      </c>
      <c r="D157" s="1">
        <f>'PR-RAS'!E161</f>
        <v>9094.2000000000007</v>
      </c>
      <c r="E157" s="1">
        <v>0</v>
      </c>
      <c r="F157" s="1">
        <v>0</v>
      </c>
      <c r="G157" s="2">
        <f t="shared" si="0"/>
        <v>4066.6485600000001</v>
      </c>
      <c r="H157" s="2">
        <f t="shared" si="1"/>
        <v>0.34000000000105501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17216.679999999997</v>
      </c>
      <c r="D159" s="1">
        <f>'PR-RAS'!E163</f>
        <v>21603.949999999993</v>
      </c>
      <c r="E159" s="1">
        <v>0</v>
      </c>
      <c r="F159" s="1">
        <v>0</v>
      </c>
      <c r="G159" s="2">
        <f t="shared" si="0"/>
        <v>9547.0836399999989</v>
      </c>
      <c r="H159" s="2">
        <f t="shared" si="1"/>
        <v>0.3700000000098953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4187.7599999999993</v>
      </c>
      <c r="D160" s="1">
        <f>'PR-RAS'!E164</f>
        <v>4968.95</v>
      </c>
      <c r="E160" s="1">
        <v>0</v>
      </c>
      <c r="F160" s="1">
        <v>0</v>
      </c>
      <c r="G160" s="2">
        <f t="shared" si="0"/>
        <v>2245.9799400000002</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55.7</v>
      </c>
      <c r="D161" s="1">
        <f>'PR-RAS'!E165</f>
        <v>358.45</v>
      </c>
      <c r="E161" s="1">
        <v>0</v>
      </c>
      <c r="F161" s="1">
        <v>0</v>
      </c>
      <c r="G161" s="2">
        <f t="shared" si="0"/>
        <v>123.616</v>
      </c>
      <c r="H161" s="2">
        <f t="shared" si="1"/>
        <v>0.74999999999998579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3867.89</v>
      </c>
      <c r="D162" s="1">
        <f>'PR-RAS'!E166</f>
        <v>4438.5</v>
      </c>
      <c r="E162" s="1">
        <v>0</v>
      </c>
      <c r="F162" s="1">
        <v>0</v>
      </c>
      <c r="G162" s="2">
        <f t="shared" si="0"/>
        <v>2051.9272900000001</v>
      </c>
      <c r="H162" s="2">
        <f t="shared" si="1"/>
        <v>0.61000000000012733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264.17</v>
      </c>
      <c r="D163" s="1">
        <f>'PR-RAS'!E167</f>
        <v>172</v>
      </c>
      <c r="E163" s="1">
        <v>0</v>
      </c>
      <c r="F163" s="1">
        <v>0</v>
      </c>
      <c r="G163" s="2">
        <f t="shared" si="0"/>
        <v>98.523540000000011</v>
      </c>
      <c r="H163" s="2">
        <f t="shared" si="1"/>
        <v>0.17000000000001592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9759.7000000000007</v>
      </c>
      <c r="D165" s="1">
        <f>'PR-RAS'!E169</f>
        <v>12321.069999999998</v>
      </c>
      <c r="E165" s="1">
        <v>0</v>
      </c>
      <c r="F165" s="1">
        <v>0</v>
      </c>
      <c r="G165" s="2">
        <f t="shared" si="0"/>
        <v>5641.9017599999997</v>
      </c>
      <c r="H165" s="2">
        <f t="shared" si="1"/>
        <v>0.36999999999716238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604.07000000000005</v>
      </c>
      <c r="D166" s="1">
        <f>'PR-RAS'!E170</f>
        <v>2813.95</v>
      </c>
      <c r="E166" s="1">
        <v>0</v>
      </c>
      <c r="F166" s="1">
        <v>0</v>
      </c>
      <c r="G166" s="2">
        <f t="shared" si="0"/>
        <v>1028.27505</v>
      </c>
      <c r="H166" s="2">
        <f t="shared" si="1"/>
        <v>0.12000000000023192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4792.33</v>
      </c>
      <c r="D167" s="1">
        <f>'PR-RAS'!E171</f>
        <v>4874.87</v>
      </c>
      <c r="E167" s="1">
        <v>0</v>
      </c>
      <c r="F167" s="1">
        <v>0</v>
      </c>
      <c r="G167" s="2">
        <f t="shared" si="0"/>
        <v>2413.98362</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4072.61</v>
      </c>
      <c r="D168" s="1">
        <f>'PR-RAS'!E172</f>
        <v>3301.08</v>
      </c>
      <c r="E168" s="1">
        <v>0</v>
      </c>
      <c r="F168" s="1">
        <v>0</v>
      </c>
      <c r="G168" s="2">
        <f t="shared" si="0"/>
        <v>1782.6865900000003</v>
      </c>
      <c r="H168" s="2">
        <f t="shared" si="1"/>
        <v>0.46999999999979991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460.72</v>
      </c>
      <c r="E169" s="1">
        <v>0</v>
      </c>
      <c r="F169" s="1">
        <v>0</v>
      </c>
      <c r="G169" s="2">
        <f t="shared" si="0"/>
        <v>154.80192000000002</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290.69</v>
      </c>
      <c r="D170" s="1">
        <f>'PR-RAS'!E174</f>
        <v>91.06</v>
      </c>
      <c r="E170" s="1">
        <v>0</v>
      </c>
      <c r="F170" s="1">
        <v>0</v>
      </c>
      <c r="G170" s="2">
        <f t="shared" si="0"/>
        <v>79.904890000000009</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779.39</v>
      </c>
      <c r="E172" s="1">
        <v>0</v>
      </c>
      <c r="F172" s="1">
        <v>0</v>
      </c>
      <c r="G172" s="2">
        <f t="shared" si="0"/>
        <v>266.55137999999999</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3116.71</v>
      </c>
      <c r="D173" s="1">
        <f>'PR-RAS'!E177</f>
        <v>4246.8099999999995</v>
      </c>
      <c r="E173" s="1">
        <v>0</v>
      </c>
      <c r="F173" s="1">
        <v>0</v>
      </c>
      <c r="G173" s="2">
        <f t="shared" si="0"/>
        <v>1996.9767599999996</v>
      </c>
      <c r="H173" s="2">
        <f t="shared" si="1"/>
        <v>0.48000000000047294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124.62</v>
      </c>
      <c r="D174" s="1">
        <f>'PR-RAS'!E178</f>
        <v>257.5</v>
      </c>
      <c r="E174" s="1">
        <v>0</v>
      </c>
      <c r="F174" s="1">
        <v>0</v>
      </c>
      <c r="G174" s="2">
        <f t="shared" si="0"/>
        <v>110.65425999999999</v>
      </c>
      <c r="H174" s="2">
        <f t="shared" si="1"/>
        <v>0.87999999999999545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63.75</v>
      </c>
      <c r="E175" s="1">
        <v>0</v>
      </c>
      <c r="F175" s="1">
        <v>0</v>
      </c>
      <c r="G175" s="2">
        <f t="shared" si="0"/>
        <v>22.184999999999999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595.55999999999995</v>
      </c>
      <c r="D176" s="1">
        <f>'PR-RAS'!E180</f>
        <v>0</v>
      </c>
      <c r="E176" s="1">
        <v>0</v>
      </c>
      <c r="F176" s="1">
        <v>0</v>
      </c>
      <c r="G176" s="2">
        <f t="shared" si="0"/>
        <v>104.22299999999998</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207.13</v>
      </c>
      <c r="D177" s="1">
        <f>'PR-RAS'!E181</f>
        <v>193.29</v>
      </c>
      <c r="E177" s="1">
        <v>0</v>
      </c>
      <c r="F177" s="1">
        <v>0</v>
      </c>
      <c r="G177" s="2">
        <f t="shared" si="0"/>
        <v>104.49296</v>
      </c>
      <c r="H177" s="2">
        <f t="shared" si="1"/>
        <v>0.41999999999998749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597.24</v>
      </c>
      <c r="D178" s="1">
        <f>'PR-RAS'!E182</f>
        <v>597.24</v>
      </c>
      <c r="E178" s="1">
        <v>0</v>
      </c>
      <c r="F178" s="1">
        <v>0</v>
      </c>
      <c r="G178" s="2">
        <f t="shared" si="0"/>
        <v>317.13443999999998</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116.8</v>
      </c>
      <c r="D179" s="1">
        <f>'PR-RAS'!E183</f>
        <v>401.39</v>
      </c>
      <c r="E179" s="1">
        <v>0</v>
      </c>
      <c r="F179" s="1">
        <v>0</v>
      </c>
      <c r="G179" s="2">
        <f t="shared" si="0"/>
        <v>163.68523999999999</v>
      </c>
      <c r="H179" s="2">
        <f t="shared" si="1"/>
        <v>0.5899999999999892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202.41</v>
      </c>
      <c r="D180" s="1">
        <f>'PR-RAS'!E184</f>
        <v>105</v>
      </c>
      <c r="E180" s="1">
        <v>0</v>
      </c>
      <c r="F180" s="1">
        <v>0</v>
      </c>
      <c r="G180" s="2">
        <f t="shared" si="0"/>
        <v>73.821389999999994</v>
      </c>
      <c r="H180" s="2">
        <f t="shared" si="1"/>
        <v>0.40999999999999659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75</v>
      </c>
      <c r="E181" s="1">
        <v>0</v>
      </c>
      <c r="F181" s="1">
        <v>0</v>
      </c>
      <c r="G181" s="2">
        <f t="shared" si="0"/>
        <v>27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1272.95</v>
      </c>
      <c r="D182" s="1">
        <f>'PR-RAS'!E186</f>
        <v>2553.64</v>
      </c>
      <c r="E182" s="1">
        <v>0</v>
      </c>
      <c r="F182" s="1">
        <v>0</v>
      </c>
      <c r="G182" s="2">
        <f t="shared" si="0"/>
        <v>1154.8216299999999</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152.51</v>
      </c>
      <c r="D184" s="1">
        <f>'PR-RAS'!E188</f>
        <v>67.12</v>
      </c>
      <c r="E184" s="1">
        <v>0</v>
      </c>
      <c r="F184" s="1">
        <v>0</v>
      </c>
      <c r="G184" s="2">
        <f t="shared" si="0"/>
        <v>52.475249999999996</v>
      </c>
      <c r="H184" s="2">
        <f t="shared" si="1"/>
        <v>0.61000000000001364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94.25</v>
      </c>
      <c r="D189" s="1">
        <f>'PR-RAS'!E193</f>
        <v>31.86</v>
      </c>
      <c r="E189" s="1">
        <v>0</v>
      </c>
      <c r="F189" s="1">
        <v>0</v>
      </c>
      <c r="G189" s="2">
        <f t="shared" si="0"/>
        <v>29.698360000000001</v>
      </c>
      <c r="H189" s="2">
        <f t="shared" si="1"/>
        <v>0.39000000000000057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58.26</v>
      </c>
      <c r="D191" s="1">
        <f>'PR-RAS'!E195</f>
        <v>35.26</v>
      </c>
      <c r="E191" s="1">
        <v>0</v>
      </c>
      <c r="F191" s="1">
        <v>0</v>
      </c>
      <c r="G191" s="2">
        <f t="shared" si="0"/>
        <v>24.4682</v>
      </c>
      <c r="H191" s="2">
        <f t="shared" si="1"/>
        <v>0.51999999999999602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218.15</v>
      </c>
      <c r="D192" s="1">
        <f>'PR-RAS'!E196</f>
        <v>253.41</v>
      </c>
      <c r="E192" s="1">
        <v>0</v>
      </c>
      <c r="F192" s="1">
        <v>0</v>
      </c>
      <c r="G192" s="2">
        <f t="shared" si="0"/>
        <v>138.46926999999999</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218.15</v>
      </c>
      <c r="D206" s="1">
        <f>'PR-RAS'!E210</f>
        <v>253.41</v>
      </c>
      <c r="E206" s="1">
        <v>0</v>
      </c>
      <c r="F206" s="1">
        <v>0</v>
      </c>
      <c r="G206" s="2">
        <f t="shared" si="0"/>
        <v>148.61885000000001</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218.15</v>
      </c>
      <c r="D207" s="1">
        <f>'PR-RAS'!E211</f>
        <v>253.41</v>
      </c>
      <c r="E207" s="1">
        <v>0</v>
      </c>
      <c r="F207" s="1">
        <v>0</v>
      </c>
      <c r="G207" s="2">
        <f t="shared" si="0"/>
        <v>149.34381999999999</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74972.479999999996</v>
      </c>
      <c r="D285" s="1">
        <f>'PR-RAS'!E289</f>
        <v>100938.51</v>
      </c>
      <c r="E285" s="1">
        <v>0</v>
      </c>
      <c r="F285" s="1">
        <v>0</v>
      </c>
      <c r="G285" s="2">
        <f t="shared" si="8"/>
        <v>78625.257999999987</v>
      </c>
      <c r="H285" s="2">
        <f t="shared" si="9"/>
        <v>0.97000000000116415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10888.279999999999</v>
      </c>
      <c r="E286" s="1">
        <v>0</v>
      </c>
      <c r="F286" s="1">
        <v>0</v>
      </c>
      <c r="G286" s="2">
        <f t="shared" si="8"/>
        <v>6206.3195999999989</v>
      </c>
      <c r="H286" s="2">
        <f t="shared" si="9"/>
        <v>0.27999999999883585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9570.6199999999953</v>
      </c>
      <c r="D287" s="1">
        <f>'PR-RAS'!E291</f>
        <v>0</v>
      </c>
      <c r="E287" s="1">
        <v>0</v>
      </c>
      <c r="F287" s="1">
        <v>0</v>
      </c>
      <c r="G287" s="2">
        <f t="shared" si="8"/>
        <v>2737.1973199999984</v>
      </c>
      <c r="H287" s="2">
        <f t="shared" si="9"/>
        <v>0.38000000000465661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10813.26</v>
      </c>
      <c r="D288" s="1">
        <f>'PR-RAS'!E292</f>
        <v>10569.39</v>
      </c>
      <c r="E288" s="1">
        <v>0</v>
      </c>
      <c r="F288" s="1">
        <v>0</v>
      </c>
      <c r="G288" s="2">
        <f t="shared" si="8"/>
        <v>9170.2354799999994</v>
      </c>
      <c r="H288" s="2">
        <f t="shared" si="9"/>
        <v>0.6499999999996362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7741.12</v>
      </c>
      <c r="D290" s="1">
        <f>'PR-RAS'!E294</f>
        <v>8374.31</v>
      </c>
      <c r="E290" s="1">
        <v>0</v>
      </c>
      <c r="F290" s="1">
        <v>0</v>
      </c>
      <c r="G290" s="2">
        <f t="shared" si="8"/>
        <v>7077.5348599999988</v>
      </c>
      <c r="H290" s="2">
        <f t="shared" si="9"/>
        <v>0.42999999999938154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7741.12</v>
      </c>
      <c r="D291" s="1">
        <f>'PR-RAS'!E295</f>
        <v>8374.31</v>
      </c>
      <c r="E291" s="1">
        <v>0</v>
      </c>
      <c r="F291" s="1">
        <v>0</v>
      </c>
      <c r="G291" s="2">
        <f t="shared" si="8"/>
        <v>7102.0245999999988</v>
      </c>
      <c r="H291" s="2">
        <f t="shared" si="9"/>
        <v>0.42999999999938154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1334.45</v>
      </c>
      <c r="E405" s="1">
        <v>0</v>
      </c>
      <c r="F405" s="1">
        <v>0</v>
      </c>
      <c r="G405" s="2">
        <f t="shared" si="8"/>
        <v>1078.2356000000002</v>
      </c>
      <c r="H405" s="2">
        <f t="shared" si="9"/>
        <v>0.45000000000004547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65401.86</v>
      </c>
      <c r="D407" s="1">
        <f>'PR-RAS'!E412</f>
        <v>111826.79</v>
      </c>
      <c r="E407" s="1">
        <v>0</v>
      </c>
      <c r="F407" s="1">
        <v>0</v>
      </c>
      <c r="G407" s="2">
        <f t="shared" si="8"/>
        <v>117356.50864000001</v>
      </c>
      <c r="H407" s="2">
        <f t="shared" si="9"/>
        <v>0.35000000000582077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74972.479999999996</v>
      </c>
      <c r="D408" s="1">
        <f>'PR-RAS'!E413</f>
        <v>100938.51</v>
      </c>
      <c r="E408" s="1">
        <v>0</v>
      </c>
      <c r="F408" s="1">
        <v>0</v>
      </c>
      <c r="G408" s="2">
        <f t="shared" si="8"/>
        <v>112677.74649999999</v>
      </c>
      <c r="H408" s="2">
        <f t="shared" si="9"/>
        <v>0.97000000000116415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10888.279999999999</v>
      </c>
      <c r="E409" s="1">
        <v>0</v>
      </c>
      <c r="F409" s="1">
        <v>0</v>
      </c>
      <c r="G409" s="2">
        <f t="shared" si="8"/>
        <v>8884.8364799999981</v>
      </c>
      <c r="H409" s="2">
        <f t="shared" si="9"/>
        <v>0.27999999999883585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9570.6199999999953</v>
      </c>
      <c r="D410" s="1">
        <f>'PR-RAS'!E415</f>
        <v>0</v>
      </c>
      <c r="E410" s="1">
        <v>0</v>
      </c>
      <c r="F410" s="1">
        <v>0</v>
      </c>
      <c r="G410" s="2">
        <f t="shared" si="8"/>
        <v>3914.3835799999979</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10813.26</v>
      </c>
      <c r="D411" s="1">
        <f>'PR-RAS'!E416</f>
        <v>9234.9399999999987</v>
      </c>
      <c r="E411" s="1">
        <v>0</v>
      </c>
      <c r="F411" s="1">
        <v>0</v>
      </c>
      <c r="G411" s="2">
        <f t="shared" si="8"/>
        <v>12006.087399999999</v>
      </c>
      <c r="H411" s="2">
        <f t="shared" si="9"/>
        <v>0.32000000000152795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7741.12</v>
      </c>
      <c r="D413" s="1">
        <f>'PR-RAS'!E418</f>
        <v>8374.31</v>
      </c>
      <c r="E413" s="1">
        <v>0</v>
      </c>
      <c r="F413" s="1">
        <v>0</v>
      </c>
      <c r="G413" s="2">
        <f t="shared" si="8"/>
        <v>10089.772879999999</v>
      </c>
      <c r="H413" s="2">
        <f t="shared" si="9"/>
        <v>0.42999999999938154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65401.86</v>
      </c>
      <c r="D633" s="1">
        <f>'PR-RAS'!E639</f>
        <v>111826.79</v>
      </c>
      <c r="E633" s="1">
        <v>0</v>
      </c>
      <c r="F633" s="1">
        <v>0</v>
      </c>
      <c r="G633" s="2">
        <f t="shared" si="10"/>
        <v>182683.03808</v>
      </c>
      <c r="H633" s="2">
        <f t="shared" si="11"/>
        <v>0.35000000000582077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74972.479999999996</v>
      </c>
      <c r="D634" s="1">
        <f>'PR-RAS'!E640</f>
        <v>100938.51</v>
      </c>
      <c r="E634" s="1">
        <v>0</v>
      </c>
      <c r="F634" s="1">
        <v>0</v>
      </c>
      <c r="G634" s="2">
        <f t="shared" si="10"/>
        <v>175245.7335</v>
      </c>
      <c r="H634" s="2">
        <f t="shared" si="11"/>
        <v>0.97000000000116415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10888.279999999999</v>
      </c>
      <c r="E635" s="1">
        <v>0</v>
      </c>
      <c r="F635" s="1">
        <v>0</v>
      </c>
      <c r="G635" s="2">
        <f t="shared" si="10"/>
        <v>13806.339039999999</v>
      </c>
      <c r="H635" s="2">
        <f t="shared" si="11"/>
        <v>0.27999999999883585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9570.6199999999953</v>
      </c>
      <c r="D636" s="1">
        <f>'PR-RAS'!E642</f>
        <v>0</v>
      </c>
      <c r="E636" s="1">
        <v>0</v>
      </c>
      <c r="F636" s="1">
        <v>0</v>
      </c>
      <c r="G636" s="2">
        <f t="shared" si="10"/>
        <v>6077.3436999999967</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10813.26</v>
      </c>
      <c r="D637" s="1">
        <f>'PR-RAS'!E643</f>
        <v>9234.9399999999987</v>
      </c>
      <c r="E637" s="1">
        <v>0</v>
      </c>
      <c r="F637" s="1">
        <v>0</v>
      </c>
      <c r="G637" s="2">
        <f t="shared" si="10"/>
        <v>18624.07704</v>
      </c>
      <c r="H637" s="2">
        <f t="shared" si="11"/>
        <v>0.32000000000152795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1242.6400000000049</v>
      </c>
      <c r="D639" s="1">
        <f>'PR-RAS'!E645</f>
        <v>20123.219999999998</v>
      </c>
      <c r="E639" s="1">
        <v>0</v>
      </c>
      <c r="F639" s="1">
        <v>0</v>
      </c>
      <c r="G639" s="2">
        <f t="shared" si="10"/>
        <v>26470.033040000002</v>
      </c>
      <c r="H639" s="2">
        <f t="shared" si="11"/>
        <v>0.57999999999265128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34208.839999999997</v>
      </c>
      <c r="D642" s="1">
        <f>'PR-RAS'!E649</f>
        <v>33209.11</v>
      </c>
      <c r="E642" s="1">
        <v>0</v>
      </c>
      <c r="F642" s="1">
        <v>0</v>
      </c>
      <c r="G642" s="2">
        <f t="shared" si="10"/>
        <v>64501.945460000003</v>
      </c>
      <c r="H642" s="2">
        <f t="shared" si="11"/>
        <v>0.27000000000407454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68375.75</v>
      </c>
      <c r="D643" s="1">
        <f>'PR-RAS'!E650</f>
        <v>112743</v>
      </c>
      <c r="E643" s="1">
        <v>0</v>
      </c>
      <c r="F643" s="1">
        <v>0</v>
      </c>
      <c r="G643" s="2">
        <f t="shared" si="10"/>
        <v>188659.24350000001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79657.94</v>
      </c>
      <c r="D644" s="1">
        <f>'PR-RAS'!E651</f>
        <v>96467.76</v>
      </c>
      <c r="E644" s="1">
        <v>0</v>
      </c>
      <c r="F644" s="1">
        <v>0</v>
      </c>
      <c r="G644" s="2">
        <f t="shared" si="10"/>
        <v>175277.59477999998</v>
      </c>
      <c r="H644" s="2">
        <f t="shared" si="11"/>
        <v>0.30000000000291038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22926.649999999994</v>
      </c>
      <c r="D645" s="1">
        <f>'PR-RAS'!E652</f>
        <v>49484.349999999991</v>
      </c>
      <c r="E645" s="1">
        <v>0</v>
      </c>
      <c r="F645" s="1">
        <v>0</v>
      </c>
      <c r="G645" s="2">
        <f t="shared" si="10"/>
        <v>78500.605399999986</v>
      </c>
      <c r="H645" s="2">
        <f t="shared" si="11"/>
        <v>0.69999999999708962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20</v>
      </c>
      <c r="E647" s="1">
        <v>0</v>
      </c>
      <c r="F647" s="1">
        <v>0</v>
      </c>
      <c r="G647" s="2">
        <f t="shared" si="10"/>
        <v>38.114000000000004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18601.060000000001</v>
      </c>
      <c r="D703" s="1">
        <f>'PR-RAS'!E710</f>
        <v>21875.03</v>
      </c>
      <c r="E703" s="1">
        <v>0</v>
      </c>
      <c r="F703" s="1">
        <v>0</v>
      </c>
      <c r="G703" s="2">
        <f t="shared" si="10"/>
        <v>43770.486239999991</v>
      </c>
      <c r="H703" s="2">
        <f t="shared" si="11"/>
        <v>9.0000000000145519E-2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3867.79</v>
      </c>
      <c r="D711" s="1">
        <f>'PR-RAS'!E718</f>
        <v>4438.5</v>
      </c>
      <c r="E711" s="1">
        <v>0</v>
      </c>
      <c r="F711" s="1">
        <v>0</v>
      </c>
      <c r="G711" s="2">
        <f t="shared" si="10"/>
        <v>9048.8009000000002</v>
      </c>
      <c r="H711" s="2">
        <f t="shared" si="11"/>
        <v>0.71000000000003638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116.8</v>
      </c>
      <c r="D713" s="1">
        <f>'PR-RAS'!E720</f>
        <v>279.39999999999998</v>
      </c>
      <c r="E713" s="1">
        <v>0</v>
      </c>
      <c r="F713" s="1">
        <v>0</v>
      </c>
      <c r="G713" s="2">
        <f t="shared" si="10"/>
        <v>481.02719999999994</v>
      </c>
      <c r="H713" s="2">
        <f t="shared" si="11"/>
        <v>0.5999999999999801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32922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65401.86</v>
      </c>
      <c r="I16" s="170">
        <f>'PR-RAS'!E6</f>
        <v>111826.79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74972.479999999996</v>
      </c>
      <c r="I17" s="170">
        <f>'PR-RAS'!E151</f>
        <v>100938.51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1242.6400000000049</v>
      </c>
      <c r="I18" s="170">
        <f>'PR-RAS'!E645</f>
        <v>20123.219999999998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8" zoomScaleNormal="100" workbookViewId="0">
      <selection activeCell="E728" sqref="E7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65401.86</v>
      </c>
      <c r="E6" s="51">
        <f>E7+E44+E50+E82+E106+E124+E133+E139</f>
        <v>111826.79</v>
      </c>
      <c r="F6" s="52">
        <f t="shared" ref="F6:F131" si="0">IF(D6&lt;&gt;0,IF(E6/D6&gt;=100,"&gt;&gt;100",E6/D6*100),"-")</f>
        <v>170.98411268425698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0.8</v>
      </c>
      <c r="E82" s="51">
        <f t="shared" si="19"/>
        <v>0</v>
      </c>
      <c r="F82" s="52">
        <f t="shared" si="0"/>
        <v>0</v>
      </c>
    </row>
    <row r="83" spans="1:6" ht="12.75" customHeight="1" x14ac:dyDescent="0.2">
      <c r="A83" s="53">
        <v>641</v>
      </c>
      <c r="B83" s="85" t="s">
        <v>212</v>
      </c>
      <c r="C83" s="50" t="s">
        <v>213</v>
      </c>
      <c r="D83" s="51">
        <f t="shared" ref="D83:E83" si="20">SUM(D84:D90)</f>
        <v>0.8</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0.8</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18601.060000000001</v>
      </c>
      <c r="E106" s="51">
        <f t="shared" si="23"/>
        <v>21875.03</v>
      </c>
      <c r="F106" s="52">
        <f t="shared" si="0"/>
        <v>117.60098618035745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18601.060000000001</v>
      </c>
      <c r="E112" s="51">
        <f t="shared" si="25"/>
        <v>21875.03</v>
      </c>
      <c r="F112" s="52">
        <f t="shared" si="0"/>
        <v>117.60098618035745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18601.060000000001</v>
      </c>
      <c r="E117" s="242">
        <v>21875.03</v>
      </c>
      <c r="F117" s="52">
        <f t="shared" si="0"/>
        <v>117.60098618035745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46800</v>
      </c>
      <c r="E133" s="51">
        <f t="shared" si="30"/>
        <v>89951.76</v>
      </c>
      <c r="F133" s="52">
        <f t="shared" ref="F133:F223" si="31">IF(D133&lt;&gt;0,IF(E133/D133&gt;=100,"&gt;&gt;100",E133/D133*100),"-")</f>
        <v>192.20461538461538</v>
      </c>
    </row>
    <row r="134" spans="1:6" ht="24" x14ac:dyDescent="0.2">
      <c r="A134" s="53">
        <v>671</v>
      </c>
      <c r="B134" s="232" t="s">
        <v>314</v>
      </c>
      <c r="C134" s="50" t="s">
        <v>315</v>
      </c>
      <c r="D134" s="51">
        <f t="shared" ref="D134:E134" si="32">SUM(D135:D137)</f>
        <v>46800</v>
      </c>
      <c r="E134" s="51">
        <f t="shared" si="32"/>
        <v>89951.76</v>
      </c>
      <c r="F134" s="52">
        <f t="shared" si="31"/>
        <v>192.20461538461538</v>
      </c>
    </row>
    <row r="135" spans="1:6" ht="12.75" customHeight="1" x14ac:dyDescent="0.2">
      <c r="A135" s="53">
        <v>6711</v>
      </c>
      <c r="B135" s="85" t="s">
        <v>316</v>
      </c>
      <c r="C135" s="50" t="s">
        <v>317</v>
      </c>
      <c r="D135" s="242">
        <v>46800</v>
      </c>
      <c r="E135" s="242">
        <v>89951.76</v>
      </c>
      <c r="F135" s="52">
        <f t="shared" si="31"/>
        <v>192.20461538461538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74972.479999999996</v>
      </c>
      <c r="E151" s="51">
        <f t="shared" si="35"/>
        <v>100938.51</v>
      </c>
      <c r="F151" s="52">
        <f t="shared" si="31"/>
        <v>134.63408173239034</v>
      </c>
    </row>
    <row r="152" spans="1:6" ht="12.75" customHeight="1" x14ac:dyDescent="0.2">
      <c r="A152" s="53">
        <v>31</v>
      </c>
      <c r="B152" s="85" t="s">
        <v>349</v>
      </c>
      <c r="C152" s="50" t="s">
        <v>350</v>
      </c>
      <c r="D152" s="51">
        <f t="shared" ref="D152:E152" si="36">D153+D158+D159</f>
        <v>57537.65</v>
      </c>
      <c r="E152" s="51">
        <f t="shared" si="36"/>
        <v>79081.149999999994</v>
      </c>
      <c r="F152" s="52">
        <f t="shared" si="31"/>
        <v>137.44243986328951</v>
      </c>
    </row>
    <row r="153" spans="1:6" ht="12.75" customHeight="1" x14ac:dyDescent="0.2">
      <c r="A153" s="53">
        <v>311</v>
      </c>
      <c r="B153" s="85" t="s">
        <v>351</v>
      </c>
      <c r="C153" s="50" t="s">
        <v>352</v>
      </c>
      <c r="D153" s="51">
        <f t="shared" ref="D153:E153" si="37">SUM(D154:D157)</f>
        <v>49657.79</v>
      </c>
      <c r="E153" s="51">
        <f t="shared" si="37"/>
        <v>66313.87</v>
      </c>
      <c r="F153" s="52">
        <f t="shared" si="31"/>
        <v>133.54172628302626</v>
      </c>
    </row>
    <row r="154" spans="1:6" ht="12.75" customHeight="1" x14ac:dyDescent="0.2">
      <c r="A154" s="53">
        <v>3111</v>
      </c>
      <c r="B154" s="85" t="s">
        <v>353</v>
      </c>
      <c r="C154" s="50" t="s">
        <v>354</v>
      </c>
      <c r="D154" s="242">
        <v>49657.79</v>
      </c>
      <c r="E154" s="242">
        <v>66313.87</v>
      </c>
      <c r="F154" s="52">
        <f t="shared" si="31"/>
        <v>133.54172628302626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3673.08</v>
      </c>
      <c r="F158" s="52" t="str">
        <f t="shared" si="31"/>
        <v>-</v>
      </c>
    </row>
    <row r="159" spans="1:6" ht="12.75" customHeight="1" x14ac:dyDescent="0.2">
      <c r="A159" s="53">
        <v>313</v>
      </c>
      <c r="B159" s="85" t="s">
        <v>363</v>
      </c>
      <c r="C159" s="50" t="s">
        <v>364</v>
      </c>
      <c r="D159" s="51">
        <f t="shared" ref="D159:E159" si="38">SUM(D160:D162)</f>
        <v>7879.86</v>
      </c>
      <c r="E159" s="51">
        <f t="shared" si="38"/>
        <v>9094.2000000000007</v>
      </c>
      <c r="F159" s="52">
        <f t="shared" si="31"/>
        <v>115.41067988517564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7879.86</v>
      </c>
      <c r="E161" s="242">
        <v>9094.2000000000007</v>
      </c>
      <c r="F161" s="52">
        <f t="shared" si="31"/>
        <v>115.41067988517564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17216.679999999997</v>
      </c>
      <c r="E163" s="51">
        <f t="shared" si="39"/>
        <v>21603.949999999993</v>
      </c>
      <c r="F163" s="52">
        <f t="shared" si="31"/>
        <v>125.48267145582072</v>
      </c>
    </row>
    <row r="164" spans="1:6" ht="12.75" customHeight="1" x14ac:dyDescent="0.2">
      <c r="A164" s="53">
        <v>321</v>
      </c>
      <c r="B164" s="85" t="s">
        <v>372</v>
      </c>
      <c r="C164" s="50" t="s">
        <v>373</v>
      </c>
      <c r="D164" s="51">
        <f t="shared" ref="D164:E164" si="40">SUM(D165:D168)</f>
        <v>4187.7599999999993</v>
      </c>
      <c r="E164" s="51">
        <f t="shared" si="40"/>
        <v>4968.95</v>
      </c>
      <c r="F164" s="52">
        <f t="shared" si="31"/>
        <v>118.65412535579883</v>
      </c>
    </row>
    <row r="165" spans="1:6" ht="12.75" customHeight="1" x14ac:dyDescent="0.2">
      <c r="A165" s="53">
        <v>3211</v>
      </c>
      <c r="B165" s="85" t="s">
        <v>374</v>
      </c>
      <c r="C165" s="50" t="s">
        <v>375</v>
      </c>
      <c r="D165" s="242">
        <v>55.7</v>
      </c>
      <c r="E165" s="242">
        <v>358.45</v>
      </c>
      <c r="F165" s="52">
        <f t="shared" si="31"/>
        <v>643.53680430879706</v>
      </c>
    </row>
    <row r="166" spans="1:6" ht="12.75" customHeight="1" x14ac:dyDescent="0.2">
      <c r="A166" s="53">
        <v>3212</v>
      </c>
      <c r="B166" s="85" t="s">
        <v>376</v>
      </c>
      <c r="C166" s="50" t="s">
        <v>377</v>
      </c>
      <c r="D166" s="242">
        <v>3867.89</v>
      </c>
      <c r="E166" s="242">
        <v>4438.5</v>
      </c>
      <c r="F166" s="52">
        <f t="shared" si="31"/>
        <v>114.75248779050075</v>
      </c>
    </row>
    <row r="167" spans="1:6" ht="12.75" customHeight="1" x14ac:dyDescent="0.2">
      <c r="A167" s="53">
        <v>3213</v>
      </c>
      <c r="B167" s="85" t="s">
        <v>378</v>
      </c>
      <c r="C167" s="50" t="s">
        <v>379</v>
      </c>
      <c r="D167" s="242">
        <v>264.17</v>
      </c>
      <c r="E167" s="242">
        <v>172</v>
      </c>
      <c r="F167" s="52">
        <f t="shared" si="31"/>
        <v>65.109588522542296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9759.7000000000007</v>
      </c>
      <c r="E169" s="51">
        <f t="shared" si="41"/>
        <v>12321.069999999998</v>
      </c>
      <c r="F169" s="52">
        <f t="shared" si="31"/>
        <v>126.24435177310775</v>
      </c>
    </row>
    <row r="170" spans="1:6" ht="12.75" customHeight="1" x14ac:dyDescent="0.2">
      <c r="A170" s="53">
        <v>3221</v>
      </c>
      <c r="B170" s="85" t="s">
        <v>384</v>
      </c>
      <c r="C170" s="50" t="s">
        <v>385</v>
      </c>
      <c r="D170" s="242">
        <v>604.07000000000005</v>
      </c>
      <c r="E170" s="242">
        <v>2813.95</v>
      </c>
      <c r="F170" s="52">
        <f t="shared" si="31"/>
        <v>465.83177446322441</v>
      </c>
    </row>
    <row r="171" spans="1:6" ht="12.75" customHeight="1" x14ac:dyDescent="0.2">
      <c r="A171" s="53">
        <v>3222</v>
      </c>
      <c r="B171" s="85" t="s">
        <v>386</v>
      </c>
      <c r="C171" s="50" t="s">
        <v>387</v>
      </c>
      <c r="D171" s="242">
        <v>4792.33</v>
      </c>
      <c r="E171" s="242">
        <v>4874.87</v>
      </c>
      <c r="F171" s="52">
        <f t="shared" si="31"/>
        <v>101.72233548190546</v>
      </c>
    </row>
    <row r="172" spans="1:6" ht="12.75" customHeight="1" x14ac:dyDescent="0.2">
      <c r="A172" s="53">
        <v>3223</v>
      </c>
      <c r="B172" s="85" t="s">
        <v>388</v>
      </c>
      <c r="C172" s="50" t="s">
        <v>389</v>
      </c>
      <c r="D172" s="242">
        <v>4072.61</v>
      </c>
      <c r="E172" s="242">
        <v>3301.08</v>
      </c>
      <c r="F172" s="52">
        <f t="shared" si="31"/>
        <v>81.055637539563079</v>
      </c>
    </row>
    <row r="173" spans="1:6" ht="12.75" customHeight="1" x14ac:dyDescent="0.2">
      <c r="A173" s="53">
        <v>3224</v>
      </c>
      <c r="B173" s="85" t="s">
        <v>390</v>
      </c>
      <c r="C173" s="50" t="s">
        <v>391</v>
      </c>
      <c r="D173" s="242">
        <v>0</v>
      </c>
      <c r="E173" s="242">
        <v>460.72</v>
      </c>
      <c r="F173" s="52" t="str">
        <f t="shared" si="31"/>
        <v>-</v>
      </c>
    </row>
    <row r="174" spans="1:6" ht="12.75" customHeight="1" x14ac:dyDescent="0.2">
      <c r="A174" s="53">
        <v>3225</v>
      </c>
      <c r="B174" s="85" t="s">
        <v>392</v>
      </c>
      <c r="C174" s="50" t="s">
        <v>393</v>
      </c>
      <c r="D174" s="242">
        <v>290.69</v>
      </c>
      <c r="E174" s="242">
        <v>91.06</v>
      </c>
      <c r="F174" s="52">
        <f t="shared" si="31"/>
        <v>31.3254669923286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779.39</v>
      </c>
      <c r="F176" s="52" t="str">
        <f t="shared" si="31"/>
        <v>-</v>
      </c>
    </row>
    <row r="177" spans="1:6" ht="12.75" customHeight="1" x14ac:dyDescent="0.2">
      <c r="A177" s="53">
        <v>323</v>
      </c>
      <c r="B177" s="85" t="s">
        <v>398</v>
      </c>
      <c r="C177" s="50" t="s">
        <v>399</v>
      </c>
      <c r="D177" s="51">
        <f t="shared" ref="D177:E177" si="42">SUM(D178:D186)</f>
        <v>3116.71</v>
      </c>
      <c r="E177" s="51">
        <f t="shared" si="42"/>
        <v>4246.8099999999995</v>
      </c>
      <c r="F177" s="52">
        <f t="shared" si="31"/>
        <v>136.25938890689218</v>
      </c>
    </row>
    <row r="178" spans="1:6" ht="12.75" customHeight="1" x14ac:dyDescent="0.2">
      <c r="A178" s="53">
        <v>3231</v>
      </c>
      <c r="B178" s="85" t="s">
        <v>400</v>
      </c>
      <c r="C178" s="50" t="s">
        <v>401</v>
      </c>
      <c r="D178" s="242">
        <v>124.62</v>
      </c>
      <c r="E178" s="242">
        <v>257.5</v>
      </c>
      <c r="F178" s="52">
        <f t="shared" si="31"/>
        <v>206.62814957470709</v>
      </c>
    </row>
    <row r="179" spans="1:6" ht="12.75" customHeight="1" x14ac:dyDescent="0.2">
      <c r="A179" s="53">
        <v>3232</v>
      </c>
      <c r="B179" s="85" t="s">
        <v>402</v>
      </c>
      <c r="C179" s="50" t="s">
        <v>403</v>
      </c>
      <c r="D179" s="242">
        <v>0</v>
      </c>
      <c r="E179" s="242">
        <v>63.75</v>
      </c>
      <c r="F179" s="52" t="str">
        <f t="shared" si="31"/>
        <v>-</v>
      </c>
    </row>
    <row r="180" spans="1:6" ht="12.75" customHeight="1" x14ac:dyDescent="0.2">
      <c r="A180" s="53">
        <v>3233</v>
      </c>
      <c r="B180" s="85" t="s">
        <v>404</v>
      </c>
      <c r="C180" s="50" t="s">
        <v>405</v>
      </c>
      <c r="D180" s="242">
        <v>595.55999999999995</v>
      </c>
      <c r="E180" s="242">
        <v>0</v>
      </c>
      <c r="F180" s="52">
        <f t="shared" si="31"/>
        <v>0</v>
      </c>
    </row>
    <row r="181" spans="1:6" ht="12.75" customHeight="1" x14ac:dyDescent="0.2">
      <c r="A181" s="53">
        <v>3234</v>
      </c>
      <c r="B181" s="85" t="s">
        <v>406</v>
      </c>
      <c r="C181" s="50" t="s">
        <v>407</v>
      </c>
      <c r="D181" s="242">
        <v>207.13</v>
      </c>
      <c r="E181" s="387">
        <v>193.29</v>
      </c>
      <c r="F181" s="52">
        <f t="shared" si="31"/>
        <v>93.318205957611156</v>
      </c>
    </row>
    <row r="182" spans="1:6" ht="12.75" customHeight="1" x14ac:dyDescent="0.2">
      <c r="A182" s="53">
        <v>3235</v>
      </c>
      <c r="B182" s="85" t="s">
        <v>408</v>
      </c>
      <c r="C182" s="50" t="s">
        <v>409</v>
      </c>
      <c r="D182" s="242">
        <v>597.24</v>
      </c>
      <c r="E182" s="242">
        <v>597.24</v>
      </c>
      <c r="F182" s="52">
        <f t="shared" si="31"/>
        <v>100</v>
      </c>
    </row>
    <row r="183" spans="1:6" ht="12.75" customHeight="1" x14ac:dyDescent="0.2">
      <c r="A183" s="53">
        <v>3236</v>
      </c>
      <c r="B183" s="85" t="s">
        <v>410</v>
      </c>
      <c r="C183" s="50" t="s">
        <v>411</v>
      </c>
      <c r="D183" s="242">
        <v>116.8</v>
      </c>
      <c r="E183" s="242">
        <v>401.39</v>
      </c>
      <c r="F183" s="52">
        <f t="shared" si="31"/>
        <v>343.65582191780823</v>
      </c>
    </row>
    <row r="184" spans="1:6" ht="12.75" customHeight="1" x14ac:dyDescent="0.2">
      <c r="A184" s="53">
        <v>3237</v>
      </c>
      <c r="B184" s="85" t="s">
        <v>412</v>
      </c>
      <c r="C184" s="50" t="s">
        <v>413</v>
      </c>
      <c r="D184" s="242">
        <v>202.41</v>
      </c>
      <c r="E184" s="242">
        <v>105</v>
      </c>
      <c r="F184" s="52">
        <f t="shared" si="31"/>
        <v>51.874907366236847</v>
      </c>
    </row>
    <row r="185" spans="1:6" ht="12.75" customHeight="1" x14ac:dyDescent="0.2">
      <c r="A185" s="53">
        <v>3238</v>
      </c>
      <c r="B185" s="85" t="s">
        <v>414</v>
      </c>
      <c r="C185" s="50" t="s">
        <v>415</v>
      </c>
      <c r="D185" s="242">
        <v>0</v>
      </c>
      <c r="E185" s="242">
        <v>75</v>
      </c>
      <c r="F185" s="52" t="str">
        <f t="shared" si="31"/>
        <v>-</v>
      </c>
    </row>
    <row r="186" spans="1:6" ht="12.75" customHeight="1" x14ac:dyDescent="0.2">
      <c r="A186" s="53">
        <v>3239</v>
      </c>
      <c r="B186" s="85" t="s">
        <v>416</v>
      </c>
      <c r="C186" s="50" t="s">
        <v>417</v>
      </c>
      <c r="D186" s="242">
        <v>1272.95</v>
      </c>
      <c r="E186" s="242">
        <v>2553.64</v>
      </c>
      <c r="F186" s="52">
        <f t="shared" si="31"/>
        <v>200.60803645076396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152.51</v>
      </c>
      <c r="E188" s="51">
        <f t="shared" si="43"/>
        <v>67.12</v>
      </c>
      <c r="F188" s="52">
        <f t="shared" si="31"/>
        <v>44.010228837453283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94.25</v>
      </c>
      <c r="E193" s="242">
        <v>31.86</v>
      </c>
      <c r="F193" s="52">
        <f t="shared" si="31"/>
        <v>33.803713527851457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58.26</v>
      </c>
      <c r="E195" s="242">
        <v>35.26</v>
      </c>
      <c r="F195" s="52">
        <f t="shared" si="31"/>
        <v>60.521798832818398</v>
      </c>
    </row>
    <row r="196" spans="1:6" ht="12.75" customHeight="1" x14ac:dyDescent="0.2">
      <c r="A196" s="53">
        <v>34</v>
      </c>
      <c r="B196" s="232" t="s">
        <v>436</v>
      </c>
      <c r="C196" s="50" t="s">
        <v>437</v>
      </c>
      <c r="D196" s="51">
        <f t="shared" ref="D196:E196" si="44">D197+D202+D210</f>
        <v>218.15</v>
      </c>
      <c r="E196" s="51">
        <f t="shared" si="44"/>
        <v>253.41</v>
      </c>
      <c r="F196" s="52">
        <f t="shared" si="31"/>
        <v>116.16319046527619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218.15</v>
      </c>
      <c r="E210" s="51">
        <f t="shared" si="47"/>
        <v>253.41</v>
      </c>
      <c r="F210" s="52">
        <f t="shared" si="31"/>
        <v>116.16319046527619</v>
      </c>
    </row>
    <row r="211" spans="1:6" ht="12.75" customHeight="1" x14ac:dyDescent="0.2">
      <c r="A211" s="53">
        <v>3431</v>
      </c>
      <c r="B211" s="232" t="s">
        <v>466</v>
      </c>
      <c r="C211" s="50" t="s">
        <v>467</v>
      </c>
      <c r="D211" s="242">
        <v>218.15</v>
      </c>
      <c r="E211" s="242">
        <v>253.41</v>
      </c>
      <c r="F211" s="52">
        <f t="shared" si="31"/>
        <v>116.16319046527619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74972.479999999996</v>
      </c>
      <c r="E289" s="51">
        <f t="shared" si="79"/>
        <v>100938.51</v>
      </c>
      <c r="F289" s="52">
        <f t="shared" si="76"/>
        <v>134.63408173239034</v>
      </c>
    </row>
    <row r="290" spans="1:6" ht="12.75" customHeight="1" x14ac:dyDescent="0.2">
      <c r="A290" s="53" t="s">
        <v>609</v>
      </c>
      <c r="B290" s="85" t="s">
        <v>620</v>
      </c>
      <c r="C290" s="50" t="s">
        <v>621</v>
      </c>
      <c r="D290" s="51">
        <f>IF(D6&gt;=D289,D6-D289,0)</f>
        <v>0</v>
      </c>
      <c r="E290" s="51">
        <f>IF(E6&gt;=E289,E6-E289,0)</f>
        <v>10888.279999999999</v>
      </c>
      <c r="F290" s="52" t="str">
        <f t="shared" si="76"/>
        <v>-</v>
      </c>
    </row>
    <row r="291" spans="1:6" ht="12.75" customHeight="1" x14ac:dyDescent="0.2">
      <c r="A291" s="53" t="s">
        <v>609</v>
      </c>
      <c r="B291" s="85" t="s">
        <v>622</v>
      </c>
      <c r="C291" s="50" t="s">
        <v>623</v>
      </c>
      <c r="D291" s="51">
        <f>IF(D289&gt;=D6,D289-D6,0)</f>
        <v>9570.6199999999953</v>
      </c>
      <c r="E291" s="51">
        <f>IF(E289&gt;=E6,E289-E6,0)</f>
        <v>0</v>
      </c>
      <c r="F291" s="52">
        <f t="shared" si="76"/>
        <v>0</v>
      </c>
    </row>
    <row r="292" spans="1:6" ht="12.75" customHeight="1" x14ac:dyDescent="0.2">
      <c r="A292" s="53">
        <v>92211</v>
      </c>
      <c r="B292" s="85" t="s">
        <v>624</v>
      </c>
      <c r="C292" s="50" t="s">
        <v>625</v>
      </c>
      <c r="D292" s="242">
        <v>10813.26</v>
      </c>
      <c r="E292" s="242">
        <v>10569.39</v>
      </c>
      <c r="F292" s="52">
        <f t="shared" si="76"/>
        <v>97.744713435171263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7741.12</v>
      </c>
      <c r="E294" s="242">
        <v>8374.31</v>
      </c>
      <c r="F294" s="52">
        <f t="shared" si="76"/>
        <v>108.17956574759206</v>
      </c>
    </row>
    <row r="295" spans="1:6" ht="24" x14ac:dyDescent="0.2">
      <c r="A295" s="53">
        <v>9661</v>
      </c>
      <c r="B295" s="85" t="s">
        <v>630</v>
      </c>
      <c r="C295" s="50" t="s">
        <v>631</v>
      </c>
      <c r="D295" s="242">
        <v>7741.12</v>
      </c>
      <c r="E295" s="242">
        <v>8374.31</v>
      </c>
      <c r="F295" s="52">
        <f t="shared" si="76"/>
        <v>108.17956574759206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1334.45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65401.86</v>
      </c>
      <c r="E412" s="51">
        <f>E6+E298</f>
        <v>111826.79</v>
      </c>
      <c r="F412" s="52">
        <f t="shared" si="81"/>
        <v>170.98411268425698</v>
      </c>
    </row>
    <row r="413" spans="1:6" ht="12.75" customHeight="1" x14ac:dyDescent="0.2">
      <c r="A413" s="53" t="s">
        <v>609</v>
      </c>
      <c r="B413" s="85" t="s">
        <v>832</v>
      </c>
      <c r="C413" s="50" t="s">
        <v>833</v>
      </c>
      <c r="D413" s="51">
        <f t="shared" ref="D413:E413" si="112">D289+D350</f>
        <v>74972.479999999996</v>
      </c>
      <c r="E413" s="51">
        <f t="shared" si="112"/>
        <v>100938.51</v>
      </c>
      <c r="F413" s="52">
        <f t="shared" si="81"/>
        <v>134.63408173239034</v>
      </c>
    </row>
    <row r="414" spans="1:6" ht="12.75" customHeight="1" x14ac:dyDescent="0.2">
      <c r="A414" s="53" t="s">
        <v>609</v>
      </c>
      <c r="B414" s="85" t="s">
        <v>834</v>
      </c>
      <c r="C414" s="50" t="s">
        <v>835</v>
      </c>
      <c r="D414" s="51">
        <f t="shared" ref="D414:E414" si="113">IF(D412&gt;=D413,D412-D413,0)</f>
        <v>0</v>
      </c>
      <c r="E414" s="51">
        <f t="shared" si="113"/>
        <v>10888.279999999999</v>
      </c>
      <c r="F414" s="52" t="str">
        <f t="shared" si="81"/>
        <v>-</v>
      </c>
    </row>
    <row r="415" spans="1:6" ht="12.75" customHeight="1" x14ac:dyDescent="0.2">
      <c r="A415" s="53" t="s">
        <v>609</v>
      </c>
      <c r="B415" s="85" t="s">
        <v>836</v>
      </c>
      <c r="C415" s="50" t="s">
        <v>837</v>
      </c>
      <c r="D415" s="51">
        <f t="shared" ref="D415:E415" si="114">IF(D413&gt;=D412,D413-D412,0)</f>
        <v>9570.6199999999953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10813.26</v>
      </c>
      <c r="E416" s="51">
        <f t="shared" si="115"/>
        <v>9234.9399999999987</v>
      </c>
      <c r="F416" s="52">
        <f t="shared" si="81"/>
        <v>85.403846758516849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7741.12</v>
      </c>
      <c r="E418" s="62">
        <f t="shared" si="117"/>
        <v>8374.31</v>
      </c>
      <c r="F418" s="57">
        <f t="shared" si="81"/>
        <v>108.17956574759206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65401.86</v>
      </c>
      <c r="E639" s="51">
        <f t="shared" si="180"/>
        <v>111826.79</v>
      </c>
      <c r="F639" s="52">
        <f t="shared" si="119"/>
        <v>170.98411268425698</v>
      </c>
    </row>
    <row r="640" spans="1:6" ht="12.75" customHeight="1" x14ac:dyDescent="0.2">
      <c r="A640" s="53" t="s">
        <v>609</v>
      </c>
      <c r="B640" s="85" t="s">
        <v>1278</v>
      </c>
      <c r="C640" s="50" t="s">
        <v>1279</v>
      </c>
      <c r="D640" s="51">
        <f t="shared" ref="D640:E640" si="181">D413+D528</f>
        <v>74972.479999999996</v>
      </c>
      <c r="E640" s="51">
        <f t="shared" si="181"/>
        <v>100938.51</v>
      </c>
      <c r="F640" s="52">
        <f t="shared" si="119"/>
        <v>134.63408173239034</v>
      </c>
    </row>
    <row r="641" spans="1:6" ht="12.75" customHeight="1" x14ac:dyDescent="0.2">
      <c r="A641" s="53" t="s">
        <v>609</v>
      </c>
      <c r="B641" s="85" t="s">
        <v>1280</v>
      </c>
      <c r="C641" s="50" t="s">
        <v>1281</v>
      </c>
      <c r="D641" s="51">
        <f t="shared" ref="D641:E641" si="182">IF(D639&gt;=D640,D639-D640,0)</f>
        <v>0</v>
      </c>
      <c r="E641" s="51">
        <f t="shared" si="182"/>
        <v>10888.279999999999</v>
      </c>
      <c r="F641" s="52" t="str">
        <f t="shared" si="119"/>
        <v>-</v>
      </c>
    </row>
    <row r="642" spans="1:6" ht="12.75" customHeight="1" x14ac:dyDescent="0.2">
      <c r="A642" s="53" t="s">
        <v>609</v>
      </c>
      <c r="B642" s="85" t="s">
        <v>1282</v>
      </c>
      <c r="C642" s="50" t="s">
        <v>1283</v>
      </c>
      <c r="D642" s="51">
        <f t="shared" ref="D642:E642" si="183">IF(D640&gt;=D639,D640-D639,0)</f>
        <v>9570.6199999999953</v>
      </c>
      <c r="E642" s="51">
        <f t="shared" si="183"/>
        <v>0</v>
      </c>
      <c r="F642" s="52">
        <f t="shared" si="119"/>
        <v>0</v>
      </c>
    </row>
    <row r="643" spans="1:6" ht="24" x14ac:dyDescent="0.2">
      <c r="A643" s="60" t="s">
        <v>1284</v>
      </c>
      <c r="B643" s="85" t="s">
        <v>1285</v>
      </c>
      <c r="C643" s="61" t="s">
        <v>1284</v>
      </c>
      <c r="D643" s="51">
        <f t="shared" ref="D643:E643" si="184">IF(D416-D417+D637-D638&gt;=0,D416-D417+D637-D638,0)</f>
        <v>10813.26</v>
      </c>
      <c r="E643" s="51">
        <f t="shared" si="184"/>
        <v>9234.9399999999987</v>
      </c>
      <c r="F643" s="52">
        <f t="shared" si="119"/>
        <v>85.403846758516849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1242.6400000000049</v>
      </c>
      <c r="E645" s="51">
        <f t="shared" si="186"/>
        <v>20123.219999999998</v>
      </c>
      <c r="F645" s="52">
        <f t="shared" si="119"/>
        <v>1619.3925835318289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34208.839999999997</v>
      </c>
      <c r="E649" s="242">
        <v>33209.11</v>
      </c>
      <c r="F649" s="52">
        <f t="shared" ref="F649:F724" si="188">IF(D649&lt;&gt;0,IF(E649/D649&gt;=100,"&gt;&gt;100",E649/D649*100),"-")</f>
        <v>97.077568254287499</v>
      </c>
    </row>
    <row r="650" spans="1:6" ht="12.75" customHeight="1" x14ac:dyDescent="0.2">
      <c r="A650" s="53" t="s">
        <v>1297</v>
      </c>
      <c r="B650" s="85" t="s">
        <v>1298</v>
      </c>
      <c r="C650" s="50" t="s">
        <v>1297</v>
      </c>
      <c r="D650" s="242">
        <v>68375.75</v>
      </c>
      <c r="E650" s="242">
        <v>112743</v>
      </c>
      <c r="F650" s="52">
        <f t="shared" si="188"/>
        <v>164.88740525698074</v>
      </c>
    </row>
    <row r="651" spans="1:6" ht="12.75" customHeight="1" x14ac:dyDescent="0.2">
      <c r="A651" s="53" t="s">
        <v>1299</v>
      </c>
      <c r="B651" s="85" t="s">
        <v>1300</v>
      </c>
      <c r="C651" s="50" t="s">
        <v>1299</v>
      </c>
      <c r="D651" s="242">
        <v>79657.94</v>
      </c>
      <c r="E651" s="242">
        <v>96467.76</v>
      </c>
      <c r="F651" s="52">
        <f t="shared" si="188"/>
        <v>121.10250403161315</v>
      </c>
    </row>
    <row r="652" spans="1:6" ht="24" x14ac:dyDescent="0.2">
      <c r="A652" s="53">
        <v>11</v>
      </c>
      <c r="B652" s="85" t="s">
        <v>1301</v>
      </c>
      <c r="C652" s="50" t="s">
        <v>1302</v>
      </c>
      <c r="D652" s="51">
        <f t="shared" ref="D652:E652" si="189">+D649+D650-D651</f>
        <v>22926.649999999994</v>
      </c>
      <c r="E652" s="51">
        <f t="shared" si="189"/>
        <v>49484.349999999991</v>
      </c>
      <c r="F652" s="52">
        <f t="shared" si="188"/>
        <v>215.8376823478354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19</v>
      </c>
      <c r="E654" s="262">
        <v>20</v>
      </c>
      <c r="F654" s="52">
        <f t="shared" si="188"/>
        <v>105.26315789473684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v>
      </c>
      <c r="E656" s="262">
        <v>18</v>
      </c>
      <c r="F656" s="52">
        <f t="shared" si="188"/>
        <v>105.88235294117648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18601.060000000001</v>
      </c>
      <c r="E710" s="242">
        <v>21875.03</v>
      </c>
      <c r="F710" s="52">
        <f t="shared" si="188"/>
        <v>117.60098618035745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3867.79</v>
      </c>
      <c r="E718" s="242">
        <v>4438.5</v>
      </c>
      <c r="F718" s="52">
        <f t="shared" si="188"/>
        <v>114.75545466532569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116.8</v>
      </c>
      <c r="E720" s="242">
        <v>279.39999999999998</v>
      </c>
      <c r="F720" s="52">
        <f t="shared" si="188"/>
        <v>239.2123287671233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32922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cp:lastModifiedBy>
  <cp:lastPrinted>2024-04-10T11:06:55Z</cp:lastPrinted>
  <dcterms:created xsi:type="dcterms:W3CDTF">2022-04-01T05:14:30Z</dcterms:created>
  <dcterms:modified xsi:type="dcterms:W3CDTF">2024-04-10T11:39:33Z</dcterms:modified>
</cp:coreProperties>
</file>